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Offerta economica" sheetId="7" r:id="rId1"/>
  </sheets>
  <definedNames>
    <definedName name="_xlnm.Print_Area" localSheetId="0">'Offerta economica'!$A$1:$J$75</definedName>
  </definedNames>
  <calcPr calcId="145621"/>
</workbook>
</file>

<file path=xl/calcChain.xml><?xml version="1.0" encoding="utf-8"?>
<calcChain xmlns="http://schemas.openxmlformats.org/spreadsheetml/2006/main">
  <c r="F80" i="7" l="1"/>
  <c r="A80" i="7"/>
  <c r="A79" i="7"/>
  <c r="A66" i="7"/>
  <c r="F79" i="7" l="1"/>
  <c r="D60" i="7"/>
  <c r="D61" i="7"/>
  <c r="D62" i="7"/>
  <c r="D63" i="7"/>
  <c r="A83" i="7"/>
  <c r="A70" i="7"/>
  <c r="A67" i="7"/>
  <c r="H63" i="7"/>
  <c r="E63" i="7"/>
  <c r="J63" i="7" s="1"/>
  <c r="C63" i="7"/>
  <c r="H62" i="7"/>
  <c r="C62" i="7"/>
  <c r="E62" i="7" s="1"/>
  <c r="H61" i="7"/>
  <c r="E61" i="7"/>
  <c r="C61" i="7"/>
  <c r="H60" i="7"/>
  <c r="C60" i="7"/>
  <c r="E60" i="7" s="1"/>
  <c r="H59" i="7"/>
  <c r="E59" i="7"/>
  <c r="J59" i="7" s="1"/>
  <c r="D59" i="7"/>
  <c r="C59" i="7"/>
  <c r="C55" i="7"/>
  <c r="E54" i="7"/>
  <c r="J54" i="7" s="1"/>
  <c r="E53" i="7"/>
  <c r="F53" i="7" s="1"/>
  <c r="E52" i="7"/>
  <c r="F52" i="7" s="1"/>
  <c r="E51" i="7"/>
  <c r="J51" i="7" s="1"/>
  <c r="E50" i="7"/>
  <c r="J50" i="7" s="1"/>
  <c r="G47" i="7"/>
  <c r="G66" i="7" s="1"/>
  <c r="G79" i="7" s="1"/>
  <c r="F47" i="7"/>
  <c r="F66" i="7" s="1"/>
  <c r="C47" i="7"/>
  <c r="C66" i="7" s="1"/>
  <c r="C79" i="7" s="1"/>
  <c r="J6" i="7"/>
  <c r="J47" i="7" s="1"/>
  <c r="J66" i="7" s="1"/>
  <c r="J79" i="7" s="1"/>
  <c r="F6" i="7"/>
  <c r="J61" i="7" l="1"/>
  <c r="J52" i="7"/>
  <c r="F59" i="7"/>
  <c r="F61" i="7"/>
  <c r="F63" i="7"/>
  <c r="J53" i="7"/>
  <c r="J55" i="7" s="1"/>
  <c r="J67" i="7" s="1"/>
  <c r="J60" i="7"/>
  <c r="F60" i="7"/>
  <c r="J62" i="7"/>
  <c r="F62" i="7"/>
  <c r="F51" i="7"/>
  <c r="C64" i="7"/>
  <c r="F50" i="7"/>
  <c r="F54" i="7"/>
  <c r="J64" i="7" l="1"/>
  <c r="J70" i="7" s="1"/>
  <c r="G71" i="7" s="1"/>
  <c r="G68" i="7"/>
  <c r="J80" i="7"/>
  <c r="G81" i="7" s="1"/>
  <c r="F64" i="7"/>
  <c r="F70" i="7" s="1"/>
  <c r="C71" i="7" s="1"/>
  <c r="F55" i="7"/>
  <c r="F67" i="7" s="1"/>
  <c r="G73" i="7" l="1"/>
  <c r="J83" i="7"/>
  <c r="G84" i="7" s="1"/>
  <c r="G86" i="7" s="1"/>
  <c r="F83" i="7"/>
  <c r="C84" i="7" s="1"/>
  <c r="C68" i="7"/>
  <c r="C73" i="7" s="1"/>
  <c r="C81" i="7"/>
  <c r="C75" i="7" l="1"/>
  <c r="C86" i="7"/>
</calcChain>
</file>

<file path=xl/sharedStrings.xml><?xml version="1.0" encoding="utf-8"?>
<sst xmlns="http://schemas.openxmlformats.org/spreadsheetml/2006/main" count="129" uniqueCount="76">
  <si>
    <t>Fondi comunitari</t>
  </si>
  <si>
    <t>Fondi nazionali e regionali</t>
  </si>
  <si>
    <t>Informatizzazione di  altri procedimenti amministrativi</t>
  </si>
  <si>
    <t>3.4.   il Portale dei Servizi in agricoltura online: www.agricoltura.basilicata.it</t>
  </si>
  <si>
    <t>unità di misura</t>
  </si>
  <si>
    <t>gg/uomo/fig prof</t>
  </si>
  <si>
    <t xml:space="preserve">         3.4.1. Attivazione del Portale dei Servizi in agricoltura, sui dati esistenti</t>
  </si>
  <si>
    <t>n° anni</t>
  </si>
  <si>
    <t>2.2.   SIA proposto in riuso: caratteristiche funzionali e  architettura tecnologica</t>
  </si>
  <si>
    <t xml:space="preserve">3.1.   Impianto della Base Informativa di riferimento </t>
  </si>
  <si>
    <t>3.1.1. Messa in esercizio del Fascicolo aziendale</t>
  </si>
  <si>
    <t>3.1.2. integrazione del SIA-RB con il SIR</t>
  </si>
  <si>
    <t>3.1.3. integrazione del SIA-RB con basi dati di altri Enti</t>
  </si>
  <si>
    <t>3.2.1. Attivazione del modulo informativo dei monitoraggio, sui dati esistenti</t>
  </si>
  <si>
    <t>3.2.2. Evoluzione del modulo monitoraggio, sui dati dei nuovi moduli informativi</t>
  </si>
  <si>
    <t>3.3.   Informatizzazione dei procedimenti amministrativi</t>
  </si>
  <si>
    <t xml:space="preserve">          3.3.1. Piano di Sviluppo rurale 2014 – 2020</t>
  </si>
  <si>
    <t xml:space="preserve">          3.3.2. Comparto vitivinicolo</t>
  </si>
  <si>
    <t xml:space="preserve">          3.3.3. Comparto olivicolo</t>
  </si>
  <si>
    <t xml:space="preserve">          3.3.4. Assegnazione di carburante a prezzo agevolato UMA</t>
  </si>
  <si>
    <t xml:space="preserve">          3.3.5. Assegnazione indennizzi per danni da calamità naturali</t>
  </si>
  <si>
    <t xml:space="preserve">          3.3.6. Comparto Zootecnia</t>
  </si>
  <si>
    <t xml:space="preserve">          3.3.7. Albo Aziende Biologiche</t>
  </si>
  <si>
    <t xml:space="preserve">          3.3.8. Albo Imprenditori Agricoli Professionali (IAP) </t>
  </si>
  <si>
    <t xml:space="preserve">          3.3.9. Inventario Usi Civici</t>
  </si>
  <si>
    <t>3.5.   Formazione e Comunicazione</t>
  </si>
  <si>
    <t xml:space="preserve">3.6.   Gestione e Manutenzione </t>
  </si>
  <si>
    <t xml:space="preserve">5.1.   Gestione e Manutenzione </t>
  </si>
  <si>
    <t>2.     Sintesi direzionale</t>
  </si>
  <si>
    <t>3.     Descrizione funzionale dei servizi offerti</t>
  </si>
  <si>
    <t xml:space="preserve">                    -        Misure connesse alla superficie</t>
  </si>
  <si>
    <t xml:space="preserve">                    -        Misure strutturali</t>
  </si>
  <si>
    <r>
      <t>3.2.</t>
    </r>
    <r>
      <rPr>
        <sz val="10"/>
        <rFont val="Arial"/>
        <family val="2"/>
      </rPr>
      <t>   Monitoraggio</t>
    </r>
  </si>
  <si>
    <t>OFFERTA ECONOMICA</t>
  </si>
  <si>
    <t>BASE D'ASTA</t>
  </si>
  <si>
    <t>Project manager</t>
  </si>
  <si>
    <t>Analista programmatore</t>
  </si>
  <si>
    <t>Programmatore</t>
  </si>
  <si>
    <t>Operatore</t>
  </si>
  <si>
    <t>stima della % di impiego</t>
  </si>
  <si>
    <t>Contratto Primario</t>
  </si>
  <si>
    <t>Contratto aggiuntivo</t>
  </si>
  <si>
    <t>singolo modulo</t>
  </si>
  <si>
    <t>TOTALE Giornate / Figura professionale, a consumo</t>
  </si>
  <si>
    <t>TOTALE Forniture e Canoni</t>
  </si>
  <si>
    <t xml:space="preserve">        eventuale modulo infrastruttruale in licenza d'uso (vanno inserite tante righe quanti sono i moduli previsti)</t>
  </si>
  <si>
    <t xml:space="preserve">          3.2.2.1 Macro attività evolutive - 1a annualità
(vanno inserite tante righe quante sono le macro attività previste)</t>
  </si>
  <si>
    <t xml:space="preserve">          3.2.2.2. Macro attività evolutive - 2a annualità
(vanno inserite tante righe quante sono le macro attività previste)</t>
  </si>
  <si>
    <t xml:space="preserve">          3.2.2.3 Macro attività evolutive - 3a annualità
(vanno inserite tante righe quante sono le macro attività previste)</t>
  </si>
  <si>
    <t xml:space="preserve">         3.4.3 Macro attività evolutive - 2a annualità
(vanno inserite tante righe quante sono le macro attività previste)</t>
  </si>
  <si>
    <t xml:space="preserve">         3.4.2 Macro attività evolutive - 1a annualità
(vanno inserite tante righe quante sono le macro attività previste)</t>
  </si>
  <si>
    <t xml:space="preserve">         3.4.4 Macro attività evolutive - 1a annualità
(vanno inserite tante righe quante sono le macro attività previste)</t>
  </si>
  <si>
    <t xml:space="preserve">         3.5.1. Macro attività - 1a annualità
(vanno inserite tante righe quante sono le macro attività previste)</t>
  </si>
  <si>
    <t xml:space="preserve">         3.5.2  Macro attività - 2a annualità
(vanno inserite tante righe quante sono le macro attività previste)</t>
  </si>
  <si>
    <t xml:space="preserve">         3.5.3. Macro attività - 3a annualità
(vanno inserite tante righe quante sono le macro attività previste)</t>
  </si>
  <si>
    <t>gg / fig prof</t>
  </si>
  <si>
    <t>TOTALE APPALTO</t>
  </si>
  <si>
    <t>RIBASSO D'ASTA ( % )</t>
  </si>
  <si>
    <t xml:space="preserve">Esperto della materia </t>
  </si>
  <si>
    <t>Totale gg/uomo/fig.prof per i 3 anni</t>
  </si>
  <si>
    <t xml:space="preserve">          3.3.10. Comparto fitosanitario</t>
  </si>
  <si>
    <t xml:space="preserve">          3.3.11. Registro “de minimis”</t>
  </si>
  <si>
    <t xml:space="preserve">          3.3.12. Registro dei debitori</t>
  </si>
  <si>
    <t>Forniture a corpo
(IVA esclusa)</t>
  </si>
  <si>
    <t>Canoni di manutenzione / anno
(IVA esclusa)</t>
  </si>
  <si>
    <t>Canoni di manutenzione / 6 anni
(IVA esclusa)</t>
  </si>
  <si>
    <t>Costo gg/uomo
(IVA esclusa)</t>
  </si>
  <si>
    <t>Costo totale presunto per i primi 3 anni
(IVA esclusa)</t>
  </si>
  <si>
    <t>Costo totale presunto per i successivi 3 anni
(IVA esclusa)</t>
  </si>
  <si>
    <t>Totale contratto primario
(IVA esclusa)</t>
  </si>
  <si>
    <t>Totale contratto aggiuntivo
(IVA esclusa)</t>
  </si>
  <si>
    <t>IVA</t>
  </si>
  <si>
    <t>Totale contratto primario
(IVA inclusa)</t>
  </si>
  <si>
    <t>Totale contratto aggiuntivo
(IVA inclusa)</t>
  </si>
  <si>
    <t>TOTALE BASE D'ASTA</t>
  </si>
  <si>
    <t>chiavi in 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</si>
</sst>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_ ;\-#,##0.00\ "/>
    <numFmt numFmtId="165" formatCode="_-[$€-410]\ * #,##0.00_-;\-[$€-410]\ * #,##0.00_-;_-[$€-410]\ * &quot;-&quot;??_-;_-@_-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2" xfId="2" applyNumberFormat="1" applyFont="1" applyBorder="1" applyAlignment="1">
      <alignment horizontal="center" vertical="center"/>
    </xf>
    <xf numFmtId="166" fontId="2" fillId="0" borderId="2" xfId="2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vertical="center"/>
    </xf>
    <xf numFmtId="164" fontId="2" fillId="0" borderId="2" xfId="2" applyNumberFormat="1" applyFont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166" fontId="5" fillId="0" borderId="2" xfId="2" applyNumberFormat="1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164" fontId="2" fillId="0" borderId="10" xfId="2" applyNumberFormat="1" applyFont="1" applyFill="1" applyBorder="1" applyAlignment="1">
      <alignment vertical="center"/>
    </xf>
    <xf numFmtId="43" fontId="2" fillId="0" borderId="2" xfId="2" applyFont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vertical="center"/>
    </xf>
    <xf numFmtId="164" fontId="5" fillId="2" borderId="10" xfId="2" applyNumberFormat="1" applyFont="1" applyFill="1" applyBorder="1" applyAlignment="1">
      <alignment vertical="center"/>
    </xf>
    <xf numFmtId="164" fontId="5" fillId="0" borderId="6" xfId="2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2" fillId="0" borderId="22" xfId="2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64" fontId="5" fillId="0" borderId="22" xfId="2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164" fontId="2" fillId="0" borderId="22" xfId="2" applyNumberFormat="1" applyFont="1" applyFill="1" applyBorder="1" applyAlignment="1">
      <alignment vertical="center"/>
    </xf>
    <xf numFmtId="164" fontId="6" fillId="0" borderId="23" xfId="2" applyNumberFormat="1" applyFont="1" applyFill="1" applyBorder="1" applyAlignment="1">
      <alignment horizontal="right" vertical="center"/>
    </xf>
    <xf numFmtId="164" fontId="6" fillId="0" borderId="24" xfId="2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left" vertical="center" wrapText="1"/>
    </xf>
    <xf numFmtId="43" fontId="2" fillId="0" borderId="22" xfId="2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vertical="center"/>
    </xf>
    <xf numFmtId="164" fontId="6" fillId="0" borderId="23" xfId="2" applyNumberFormat="1" applyFont="1" applyFill="1" applyBorder="1" applyAlignment="1">
      <alignment horizontal="right" vertical="center" wrapText="1"/>
    </xf>
    <xf numFmtId="164" fontId="8" fillId="0" borderId="21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164" fontId="2" fillId="3" borderId="2" xfId="2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9" fontId="2" fillId="0" borderId="10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vertical="center"/>
    </xf>
    <xf numFmtId="164" fontId="5" fillId="0" borderId="11" xfId="2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4" fontId="2" fillId="0" borderId="11" xfId="2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43" fontId="2" fillId="0" borderId="11" xfId="2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9" fontId="6" fillId="0" borderId="31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9" fontId="6" fillId="0" borderId="16" xfId="0" applyNumberFormat="1" applyFont="1" applyBorder="1" applyAlignment="1">
      <alignment vertical="center"/>
    </xf>
    <xf numFmtId="9" fontId="6" fillId="0" borderId="31" xfId="0" applyNumberFormat="1" applyFont="1" applyBorder="1" applyAlignment="1">
      <alignment horizontal="center" vertical="center"/>
    </xf>
    <xf numFmtId="164" fontId="5" fillId="0" borderId="7" xfId="2" applyNumberFormat="1" applyFont="1" applyFill="1" applyBorder="1" applyAlignment="1">
      <alignment vertical="center"/>
    </xf>
    <xf numFmtId="164" fontId="6" fillId="0" borderId="31" xfId="2" applyNumberFormat="1" applyFont="1" applyFill="1" applyBorder="1" applyAlignment="1">
      <alignment vertical="center"/>
    </xf>
    <xf numFmtId="164" fontId="6" fillId="0" borderId="8" xfId="2" applyNumberFormat="1" applyFont="1" applyFill="1" applyBorder="1" applyAlignment="1">
      <alignment vertical="center"/>
    </xf>
    <xf numFmtId="164" fontId="6" fillId="0" borderId="16" xfId="2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6" fontId="5" fillId="2" borderId="2" xfId="2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7" xfId="0" applyFont="1" applyBorder="1" applyAlignment="1">
      <alignment horizontal="centerContinuous" vertical="center"/>
    </xf>
    <xf numFmtId="0" fontId="11" fillId="0" borderId="18" xfId="0" applyFont="1" applyBorder="1" applyAlignment="1">
      <alignment horizontal="centerContinuous" vertical="center"/>
    </xf>
    <xf numFmtId="0" fontId="11" fillId="0" borderId="19" xfId="0" applyFont="1" applyBorder="1" applyAlignment="1">
      <alignment horizontal="centerContinuous" vertical="center"/>
    </xf>
    <xf numFmtId="0" fontId="11" fillId="0" borderId="20" xfId="0" applyFont="1" applyBorder="1" applyAlignment="1">
      <alignment horizontal="centerContinuous" vertical="center"/>
    </xf>
    <xf numFmtId="164" fontId="5" fillId="0" borderId="1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22" xfId="2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1" fillId="0" borderId="21" xfId="0" applyFont="1" applyBorder="1" applyAlignment="1">
      <alignment horizontal="right" vertical="center" wrapText="1"/>
    </xf>
    <xf numFmtId="164" fontId="13" fillId="0" borderId="2" xfId="2" applyNumberFormat="1" applyFont="1" applyBorder="1" applyAlignment="1">
      <alignment vertical="center"/>
    </xf>
    <xf numFmtId="3" fontId="14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5" fillId="0" borderId="38" xfId="0" applyFont="1" applyBorder="1" applyAlignment="1">
      <alignment horizontal="right" vertical="center"/>
    </xf>
    <xf numFmtId="9" fontId="15" fillId="0" borderId="6" xfId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6" fillId="3" borderId="15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left" vertical="center" wrapText="1"/>
    </xf>
    <xf numFmtId="164" fontId="15" fillId="0" borderId="15" xfId="0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15" fillId="0" borderId="40" xfId="0" applyNumberFormat="1" applyFont="1" applyBorder="1" applyAlignment="1">
      <alignment vertical="center"/>
    </xf>
    <xf numFmtId="0" fontId="17" fillId="0" borderId="15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/>
    </xf>
    <xf numFmtId="0" fontId="19" fillId="0" borderId="15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164" fontId="19" fillId="0" borderId="40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7" fillId="0" borderId="41" xfId="0" applyFont="1" applyBorder="1" applyAlignment="1">
      <alignment horizontal="right" vertical="center"/>
    </xf>
    <xf numFmtId="0" fontId="20" fillId="0" borderId="42" xfId="0" applyFont="1" applyBorder="1" applyAlignment="1">
      <alignment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/>
    </xf>
    <xf numFmtId="164" fontId="17" fillId="0" borderId="43" xfId="0" applyNumberFormat="1" applyFont="1" applyBorder="1" applyAlignment="1">
      <alignment horizontal="center" vertical="center"/>
    </xf>
    <xf numFmtId="10" fontId="10" fillId="0" borderId="32" xfId="1" applyNumberFormat="1" applyFont="1" applyBorder="1" applyAlignment="1">
      <alignment horizontal="center" vertical="center"/>
    </xf>
    <xf numFmtId="10" fontId="10" fillId="0" borderId="33" xfId="1" applyNumberFormat="1" applyFont="1" applyBorder="1" applyAlignment="1">
      <alignment horizontal="center" vertical="center"/>
    </xf>
    <xf numFmtId="10" fontId="10" fillId="0" borderId="34" xfId="1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40" xfId="0" applyNumberFormat="1" applyFont="1" applyBorder="1" applyAlignment="1">
      <alignment horizontal="center" vertic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ricoltura.basilicat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A7" zoomScaleNormal="100" workbookViewId="0">
      <selection activeCell="B79" sqref="B79"/>
    </sheetView>
  </sheetViews>
  <sheetFormatPr defaultRowHeight="12.75" x14ac:dyDescent="0.25"/>
  <cols>
    <col min="1" max="1" width="45.7109375" style="3" customWidth="1"/>
    <col min="2" max="2" width="12.7109375" style="5" customWidth="1"/>
    <col min="3" max="10" width="14.7109375" style="5" customWidth="1"/>
    <col min="11" max="16384" width="9.140625" style="5"/>
  </cols>
  <sheetData>
    <row r="1" spans="1:11" s="2" customFormat="1" ht="27.75" customHeight="1" thickTop="1" thickBot="1" x14ac:dyDescent="0.3">
      <c r="A1" s="93"/>
      <c r="B1" s="94"/>
      <c r="C1" s="95" t="s">
        <v>34</v>
      </c>
      <c r="D1" s="96"/>
      <c r="E1" s="96"/>
      <c r="F1" s="97"/>
      <c r="G1" s="95" t="s">
        <v>33</v>
      </c>
      <c r="H1" s="96"/>
      <c r="I1" s="96"/>
      <c r="J1" s="98"/>
      <c r="K1" s="1"/>
    </row>
    <row r="2" spans="1:11" ht="24.75" customHeight="1" thickBot="1" x14ac:dyDescent="0.3">
      <c r="A2" s="137" t="s">
        <v>40</v>
      </c>
      <c r="B2" s="138"/>
      <c r="C2" s="99"/>
      <c r="D2" s="100"/>
      <c r="E2" s="18"/>
      <c r="F2" s="17"/>
      <c r="G2" s="99"/>
      <c r="H2" s="17"/>
      <c r="I2" s="18"/>
      <c r="J2" s="101"/>
      <c r="K2" s="3"/>
    </row>
    <row r="3" spans="1:11" ht="51.75" thickBot="1" x14ac:dyDescent="0.3">
      <c r="A3" s="102"/>
      <c r="B3" s="103" t="s">
        <v>4</v>
      </c>
      <c r="C3" s="103" t="s">
        <v>63</v>
      </c>
      <c r="D3" s="104" t="s">
        <v>64</v>
      </c>
      <c r="E3" s="104" t="s">
        <v>7</v>
      </c>
      <c r="F3" s="105" t="s">
        <v>65</v>
      </c>
      <c r="G3" s="103" t="s">
        <v>63</v>
      </c>
      <c r="H3" s="104" t="s">
        <v>64</v>
      </c>
      <c r="I3" s="104" t="s">
        <v>7</v>
      </c>
      <c r="J3" s="105" t="s">
        <v>65</v>
      </c>
      <c r="K3" s="3"/>
    </row>
    <row r="4" spans="1:11" x14ac:dyDescent="0.25">
      <c r="A4" s="89" t="s">
        <v>28</v>
      </c>
      <c r="B4" s="81"/>
      <c r="C4" s="14"/>
      <c r="D4" s="15"/>
      <c r="E4" s="12"/>
      <c r="F4" s="59"/>
      <c r="G4" s="19"/>
      <c r="H4" s="15"/>
      <c r="I4" s="12"/>
      <c r="J4" s="36"/>
      <c r="K4" s="3"/>
    </row>
    <row r="5" spans="1:11" ht="25.5" x14ac:dyDescent="0.25">
      <c r="A5" s="39" t="s">
        <v>8</v>
      </c>
      <c r="B5" s="55"/>
      <c r="C5" s="14"/>
      <c r="D5" s="15"/>
      <c r="E5" s="12"/>
      <c r="F5" s="59"/>
      <c r="G5" s="19"/>
      <c r="H5" s="15"/>
      <c r="I5" s="12"/>
      <c r="J5" s="36"/>
      <c r="K5" s="3"/>
    </row>
    <row r="6" spans="1:11" ht="38.25" x14ac:dyDescent="0.25">
      <c r="A6" s="39" t="s">
        <v>45</v>
      </c>
      <c r="B6" s="55" t="s">
        <v>42</v>
      </c>
      <c r="C6" s="14"/>
      <c r="D6" s="17">
        <v>0</v>
      </c>
      <c r="E6" s="18">
        <v>6</v>
      </c>
      <c r="F6" s="60">
        <f>D6*E6</f>
        <v>0</v>
      </c>
      <c r="G6" s="19"/>
      <c r="H6" s="22"/>
      <c r="I6" s="87"/>
      <c r="J6" s="38">
        <f>H6*I6</f>
        <v>0</v>
      </c>
      <c r="K6" s="3"/>
    </row>
    <row r="7" spans="1:11" x14ac:dyDescent="0.25">
      <c r="A7" s="90" t="s">
        <v>29</v>
      </c>
      <c r="B7" s="55"/>
      <c r="C7" s="14"/>
      <c r="D7" s="15"/>
      <c r="E7" s="12"/>
      <c r="F7" s="59"/>
      <c r="G7" s="19"/>
      <c r="H7" s="15"/>
      <c r="I7" s="12"/>
      <c r="J7" s="36"/>
      <c r="K7" s="3"/>
    </row>
    <row r="8" spans="1:11" x14ac:dyDescent="0.25">
      <c r="A8" s="39" t="s">
        <v>9</v>
      </c>
      <c r="B8" s="55"/>
      <c r="C8" s="14"/>
      <c r="D8" s="15"/>
      <c r="E8" s="12"/>
      <c r="F8" s="59"/>
      <c r="G8" s="19"/>
      <c r="H8" s="15"/>
      <c r="I8" s="12"/>
      <c r="J8" s="36"/>
      <c r="K8" s="3"/>
    </row>
    <row r="9" spans="1:11" x14ac:dyDescent="0.25">
      <c r="A9" s="39" t="s">
        <v>10</v>
      </c>
      <c r="B9" s="55" t="s">
        <v>75</v>
      </c>
      <c r="C9" s="11">
        <v>250000</v>
      </c>
      <c r="D9" s="15"/>
      <c r="E9" s="12"/>
      <c r="F9" s="59"/>
      <c r="G9" s="23"/>
      <c r="H9" s="15"/>
      <c r="I9" s="12"/>
      <c r="J9" s="36"/>
      <c r="K9" s="3"/>
    </row>
    <row r="10" spans="1:11" x14ac:dyDescent="0.25">
      <c r="A10" s="39" t="s">
        <v>11</v>
      </c>
      <c r="B10" s="55" t="s">
        <v>75</v>
      </c>
      <c r="C10" s="11">
        <v>100000</v>
      </c>
      <c r="D10" s="15"/>
      <c r="E10" s="12"/>
      <c r="F10" s="59"/>
      <c r="G10" s="23"/>
      <c r="H10" s="15"/>
      <c r="I10" s="12"/>
      <c r="J10" s="36"/>
      <c r="K10" s="3"/>
    </row>
    <row r="11" spans="1:11" ht="25.5" x14ac:dyDescent="0.25">
      <c r="A11" s="39" t="s">
        <v>12</v>
      </c>
      <c r="B11" s="55" t="s">
        <v>75</v>
      </c>
      <c r="C11" s="11">
        <v>60000</v>
      </c>
      <c r="D11" s="15"/>
      <c r="E11" s="12"/>
      <c r="F11" s="59"/>
      <c r="G11" s="23"/>
      <c r="H11" s="15"/>
      <c r="I11" s="12"/>
      <c r="J11" s="36"/>
      <c r="K11" s="3"/>
    </row>
    <row r="12" spans="1:11" x14ac:dyDescent="0.25">
      <c r="A12" s="90" t="s">
        <v>32</v>
      </c>
      <c r="B12" s="91"/>
      <c r="C12" s="11"/>
      <c r="D12" s="15"/>
      <c r="E12" s="12"/>
      <c r="F12" s="59"/>
      <c r="G12" s="19"/>
      <c r="H12" s="15"/>
      <c r="I12" s="12"/>
      <c r="J12" s="36"/>
      <c r="K12" s="3"/>
    </row>
    <row r="13" spans="1:11" ht="25.5" x14ac:dyDescent="0.25">
      <c r="A13" s="39" t="s">
        <v>13</v>
      </c>
      <c r="B13" s="55" t="s">
        <v>75</v>
      </c>
      <c r="C13" s="11">
        <v>150000</v>
      </c>
      <c r="D13" s="15"/>
      <c r="E13" s="12"/>
      <c r="F13" s="59"/>
      <c r="G13" s="23"/>
      <c r="H13" s="15"/>
      <c r="I13" s="12"/>
      <c r="J13" s="36"/>
      <c r="K13" s="3"/>
    </row>
    <row r="14" spans="1:11" ht="25.5" x14ac:dyDescent="0.25">
      <c r="A14" s="39" t="s">
        <v>14</v>
      </c>
      <c r="B14" s="91"/>
      <c r="C14" s="11"/>
      <c r="D14" s="15"/>
      <c r="E14" s="12"/>
      <c r="F14" s="59"/>
      <c r="G14" s="19"/>
      <c r="H14" s="15"/>
      <c r="I14" s="12"/>
      <c r="J14" s="36"/>
      <c r="K14" s="3"/>
    </row>
    <row r="15" spans="1:11" ht="38.25" x14ac:dyDescent="0.25">
      <c r="A15" s="39" t="s">
        <v>46</v>
      </c>
      <c r="B15" s="55" t="s">
        <v>75</v>
      </c>
      <c r="C15" s="11">
        <v>20000</v>
      </c>
      <c r="D15" s="15"/>
      <c r="E15" s="12"/>
      <c r="F15" s="59"/>
      <c r="G15" s="23"/>
      <c r="H15" s="15"/>
      <c r="I15" s="12"/>
      <c r="J15" s="36"/>
      <c r="K15" s="3"/>
    </row>
    <row r="16" spans="1:11" ht="38.25" x14ac:dyDescent="0.25">
      <c r="A16" s="39" t="s">
        <v>47</v>
      </c>
      <c r="B16" s="55" t="s">
        <v>75</v>
      </c>
      <c r="C16" s="11">
        <v>40000</v>
      </c>
      <c r="D16" s="15"/>
      <c r="E16" s="12"/>
      <c r="F16" s="59"/>
      <c r="G16" s="23"/>
      <c r="H16" s="15"/>
      <c r="I16" s="12"/>
      <c r="J16" s="36"/>
      <c r="K16" s="3"/>
    </row>
    <row r="17" spans="1:11" ht="38.25" x14ac:dyDescent="0.25">
      <c r="A17" s="39" t="s">
        <v>48</v>
      </c>
      <c r="B17" s="55" t="s">
        <v>75</v>
      </c>
      <c r="C17" s="11">
        <v>40000</v>
      </c>
      <c r="D17" s="15"/>
      <c r="E17" s="12"/>
      <c r="F17" s="59"/>
      <c r="G17" s="23"/>
      <c r="H17" s="15"/>
      <c r="I17" s="12"/>
      <c r="J17" s="36"/>
      <c r="K17" s="3"/>
    </row>
    <row r="18" spans="1:11" ht="25.5" x14ac:dyDescent="0.25">
      <c r="A18" s="39" t="s">
        <v>15</v>
      </c>
      <c r="B18" s="91"/>
      <c r="C18" s="11"/>
      <c r="D18" s="15"/>
      <c r="E18" s="12"/>
      <c r="F18" s="59"/>
      <c r="G18" s="19"/>
      <c r="H18" s="15"/>
      <c r="I18" s="12"/>
      <c r="J18" s="36"/>
      <c r="K18" s="3"/>
    </row>
    <row r="19" spans="1:11" x14ac:dyDescent="0.25">
      <c r="A19" s="88" t="s">
        <v>0</v>
      </c>
      <c r="B19" s="91"/>
      <c r="C19" s="11"/>
      <c r="D19" s="15"/>
      <c r="E19" s="12"/>
      <c r="F19" s="59"/>
      <c r="G19" s="19"/>
      <c r="H19" s="15"/>
      <c r="I19" s="12"/>
      <c r="J19" s="36"/>
      <c r="K19" s="3"/>
    </row>
    <row r="20" spans="1:11" x14ac:dyDescent="0.25">
      <c r="A20" s="39" t="s">
        <v>16</v>
      </c>
      <c r="B20" s="91"/>
      <c r="C20" s="11"/>
      <c r="D20" s="15"/>
      <c r="E20" s="12"/>
      <c r="F20" s="59"/>
      <c r="G20" s="19"/>
      <c r="H20" s="15"/>
      <c r="I20" s="12"/>
      <c r="J20" s="36"/>
      <c r="K20" s="3"/>
    </row>
    <row r="21" spans="1:11" x14ac:dyDescent="0.25">
      <c r="A21" s="39" t="s">
        <v>30</v>
      </c>
      <c r="B21" s="55" t="s">
        <v>75</v>
      </c>
      <c r="C21" s="11">
        <v>200000</v>
      </c>
      <c r="D21" s="15"/>
      <c r="E21" s="12"/>
      <c r="F21" s="59"/>
      <c r="G21" s="23"/>
      <c r="H21" s="15"/>
      <c r="I21" s="12"/>
      <c r="J21" s="36"/>
      <c r="K21" s="3"/>
    </row>
    <row r="22" spans="1:11" x14ac:dyDescent="0.25">
      <c r="A22" s="39" t="s">
        <v>31</v>
      </c>
      <c r="B22" s="55" t="s">
        <v>75</v>
      </c>
      <c r="C22" s="11">
        <v>250000</v>
      </c>
      <c r="D22" s="15"/>
      <c r="E22" s="12"/>
      <c r="F22" s="59"/>
      <c r="G22" s="23"/>
      <c r="H22" s="15"/>
      <c r="I22" s="12"/>
      <c r="J22" s="36"/>
      <c r="K22" s="3"/>
    </row>
    <row r="23" spans="1:11" x14ac:dyDescent="0.25">
      <c r="A23" s="39" t="s">
        <v>17</v>
      </c>
      <c r="B23" s="55" t="s">
        <v>75</v>
      </c>
      <c r="C23" s="11">
        <v>80000</v>
      </c>
      <c r="D23" s="15"/>
      <c r="E23" s="12"/>
      <c r="F23" s="59"/>
      <c r="G23" s="23"/>
      <c r="H23" s="15"/>
      <c r="I23" s="12"/>
      <c r="J23" s="36"/>
      <c r="K23" s="3"/>
    </row>
    <row r="24" spans="1:11" x14ac:dyDescent="0.25">
      <c r="A24" s="39" t="s">
        <v>18</v>
      </c>
      <c r="B24" s="55" t="s">
        <v>75</v>
      </c>
      <c r="C24" s="11">
        <v>60000</v>
      </c>
      <c r="D24" s="15"/>
      <c r="E24" s="12"/>
      <c r="F24" s="59"/>
      <c r="G24" s="23"/>
      <c r="H24" s="15"/>
      <c r="I24" s="12"/>
      <c r="J24" s="36"/>
      <c r="K24" s="3"/>
    </row>
    <row r="25" spans="1:11" x14ac:dyDescent="0.25">
      <c r="A25" s="88" t="s">
        <v>1</v>
      </c>
      <c r="B25" s="91"/>
      <c r="C25" s="11"/>
      <c r="D25" s="15"/>
      <c r="E25" s="12"/>
      <c r="F25" s="59"/>
      <c r="G25" s="19"/>
      <c r="H25" s="15"/>
      <c r="I25" s="12"/>
      <c r="J25" s="36"/>
      <c r="K25" s="3"/>
    </row>
    <row r="26" spans="1:11" ht="25.5" x14ac:dyDescent="0.25">
      <c r="A26" s="39" t="s">
        <v>19</v>
      </c>
      <c r="B26" s="55" t="s">
        <v>75</v>
      </c>
      <c r="C26" s="11">
        <v>90000</v>
      </c>
      <c r="D26" s="15"/>
      <c r="E26" s="12"/>
      <c r="F26" s="59"/>
      <c r="G26" s="23"/>
      <c r="H26" s="15"/>
      <c r="I26" s="12"/>
      <c r="J26" s="36"/>
      <c r="K26" s="3"/>
    </row>
    <row r="27" spans="1:11" ht="25.5" x14ac:dyDescent="0.25">
      <c r="A27" s="39" t="s">
        <v>20</v>
      </c>
      <c r="B27" s="55" t="s">
        <v>75</v>
      </c>
      <c r="C27" s="11">
        <v>40000</v>
      </c>
      <c r="D27" s="15"/>
      <c r="E27" s="12"/>
      <c r="F27" s="59"/>
      <c r="G27" s="23"/>
      <c r="H27" s="15"/>
      <c r="I27" s="12"/>
      <c r="J27" s="36"/>
      <c r="K27" s="3"/>
    </row>
    <row r="28" spans="1:11" x14ac:dyDescent="0.25">
      <c r="A28" s="39" t="s">
        <v>21</v>
      </c>
      <c r="B28" s="55" t="s">
        <v>75</v>
      </c>
      <c r="C28" s="11">
        <v>60000</v>
      </c>
      <c r="D28" s="15"/>
      <c r="E28" s="12"/>
      <c r="F28" s="59"/>
      <c r="G28" s="23"/>
      <c r="H28" s="15"/>
      <c r="I28" s="12"/>
      <c r="J28" s="36"/>
      <c r="K28" s="3"/>
    </row>
    <row r="29" spans="1:11" ht="25.5" x14ac:dyDescent="0.25">
      <c r="A29" s="88" t="s">
        <v>2</v>
      </c>
      <c r="B29" s="91"/>
      <c r="C29" s="11"/>
      <c r="D29" s="15"/>
      <c r="E29" s="12"/>
      <c r="F29" s="59"/>
      <c r="G29" s="19"/>
      <c r="H29" s="15"/>
      <c r="I29" s="12"/>
      <c r="J29" s="36"/>
      <c r="K29" s="3"/>
    </row>
    <row r="30" spans="1:11" x14ac:dyDescent="0.25">
      <c r="A30" s="39" t="s">
        <v>22</v>
      </c>
      <c r="B30" s="55" t="s">
        <v>75</v>
      </c>
      <c r="C30" s="11">
        <v>30000</v>
      </c>
      <c r="D30" s="15"/>
      <c r="E30" s="12"/>
      <c r="F30" s="59"/>
      <c r="G30" s="23"/>
      <c r="H30" s="15"/>
      <c r="I30" s="12"/>
      <c r="J30" s="36"/>
      <c r="K30" s="3"/>
    </row>
    <row r="31" spans="1:11" ht="25.5" x14ac:dyDescent="0.25">
      <c r="A31" s="39" t="s">
        <v>23</v>
      </c>
      <c r="B31" s="55" t="s">
        <v>75</v>
      </c>
      <c r="C31" s="11">
        <v>30000</v>
      </c>
      <c r="D31" s="15"/>
      <c r="E31" s="12"/>
      <c r="F31" s="59"/>
      <c r="G31" s="23"/>
      <c r="H31" s="15"/>
      <c r="I31" s="12"/>
      <c r="J31" s="36"/>
      <c r="K31" s="3"/>
    </row>
    <row r="32" spans="1:11" x14ac:dyDescent="0.25">
      <c r="A32" s="39" t="s">
        <v>24</v>
      </c>
      <c r="B32" s="55" t="s">
        <v>75</v>
      </c>
      <c r="C32" s="11">
        <v>40000</v>
      </c>
      <c r="D32" s="15"/>
      <c r="E32" s="12"/>
      <c r="F32" s="59"/>
      <c r="G32" s="23"/>
      <c r="H32" s="15"/>
      <c r="I32" s="12"/>
      <c r="J32" s="36"/>
      <c r="K32" s="3"/>
    </row>
    <row r="33" spans="1:11" x14ac:dyDescent="0.25">
      <c r="A33" s="39" t="s">
        <v>60</v>
      </c>
      <c r="B33" s="55" t="s">
        <v>75</v>
      </c>
      <c r="C33" s="11">
        <v>60000</v>
      </c>
      <c r="D33" s="15"/>
      <c r="E33" s="12"/>
      <c r="F33" s="59"/>
      <c r="G33" s="23"/>
      <c r="H33" s="15"/>
      <c r="I33" s="12"/>
      <c r="J33" s="36"/>
      <c r="K33" s="3"/>
    </row>
    <row r="34" spans="1:11" x14ac:dyDescent="0.25">
      <c r="A34" s="39" t="s">
        <v>61</v>
      </c>
      <c r="B34" s="55" t="s">
        <v>75</v>
      </c>
      <c r="C34" s="11">
        <v>30000</v>
      </c>
      <c r="D34" s="15"/>
      <c r="E34" s="12"/>
      <c r="F34" s="59"/>
      <c r="G34" s="23"/>
      <c r="H34" s="15"/>
      <c r="I34" s="12"/>
      <c r="J34" s="36"/>
      <c r="K34" s="3"/>
    </row>
    <row r="35" spans="1:11" x14ac:dyDescent="0.25">
      <c r="A35" s="39" t="s">
        <v>62</v>
      </c>
      <c r="B35" s="55" t="s">
        <v>75</v>
      </c>
      <c r="C35" s="11">
        <v>30000</v>
      </c>
      <c r="D35" s="15"/>
      <c r="E35" s="12"/>
      <c r="F35" s="59"/>
      <c r="G35" s="23"/>
      <c r="H35" s="15"/>
      <c r="I35" s="12"/>
      <c r="J35" s="36"/>
      <c r="K35" s="3"/>
    </row>
    <row r="36" spans="1:11" s="6" customFormat="1" ht="6" customHeight="1" x14ac:dyDescent="0.25">
      <c r="A36" s="39"/>
      <c r="B36" s="92"/>
      <c r="C36" s="61"/>
      <c r="D36" s="16"/>
      <c r="E36" s="13"/>
      <c r="F36" s="62"/>
      <c r="G36" s="20"/>
      <c r="H36" s="16"/>
      <c r="I36" s="13"/>
      <c r="J36" s="40"/>
      <c r="K36" s="7"/>
    </row>
    <row r="37" spans="1:11" ht="25.5" x14ac:dyDescent="0.25">
      <c r="A37" s="39" t="s">
        <v>3</v>
      </c>
      <c r="B37" s="91"/>
      <c r="C37" s="11"/>
      <c r="D37" s="15"/>
      <c r="E37" s="12"/>
      <c r="F37" s="59"/>
      <c r="G37" s="19"/>
      <c r="H37" s="15"/>
      <c r="I37" s="12"/>
      <c r="J37" s="36"/>
      <c r="K37" s="3"/>
    </row>
    <row r="38" spans="1:11" ht="25.5" x14ac:dyDescent="0.25">
      <c r="A38" s="39" t="s">
        <v>6</v>
      </c>
      <c r="B38" s="55" t="s">
        <v>75</v>
      </c>
      <c r="C38" s="11">
        <v>55000</v>
      </c>
      <c r="D38" s="15"/>
      <c r="E38" s="12"/>
      <c r="F38" s="59"/>
      <c r="G38" s="23"/>
      <c r="H38" s="15"/>
      <c r="I38" s="12"/>
      <c r="J38" s="36"/>
      <c r="K38" s="3"/>
    </row>
    <row r="39" spans="1:11" ht="38.25" x14ac:dyDescent="0.25">
      <c r="A39" s="39" t="s">
        <v>50</v>
      </c>
      <c r="B39" s="55" t="s">
        <v>75</v>
      </c>
      <c r="C39" s="11">
        <v>30000</v>
      </c>
      <c r="D39" s="15"/>
      <c r="E39" s="12"/>
      <c r="F39" s="59"/>
      <c r="G39" s="23"/>
      <c r="H39" s="15"/>
      <c r="I39" s="12"/>
      <c r="J39" s="36"/>
      <c r="K39" s="3"/>
    </row>
    <row r="40" spans="1:11" ht="38.25" x14ac:dyDescent="0.25">
      <c r="A40" s="39" t="s">
        <v>49</v>
      </c>
      <c r="B40" s="55" t="s">
        <v>75</v>
      </c>
      <c r="C40" s="11">
        <v>30000</v>
      </c>
      <c r="D40" s="15"/>
      <c r="E40" s="12"/>
      <c r="F40" s="59"/>
      <c r="G40" s="23"/>
      <c r="H40" s="15"/>
      <c r="I40" s="12"/>
      <c r="J40" s="36"/>
      <c r="K40" s="3"/>
    </row>
    <row r="41" spans="1:11" ht="38.25" x14ac:dyDescent="0.25">
      <c r="A41" s="39" t="s">
        <v>51</v>
      </c>
      <c r="B41" s="55" t="s">
        <v>75</v>
      </c>
      <c r="C41" s="11">
        <v>30000</v>
      </c>
      <c r="D41" s="15"/>
      <c r="E41" s="12"/>
      <c r="F41" s="59"/>
      <c r="G41" s="23"/>
      <c r="H41" s="15"/>
      <c r="I41" s="12"/>
      <c r="J41" s="36"/>
      <c r="K41" s="3"/>
    </row>
    <row r="42" spans="1:11" s="6" customFormat="1" ht="6" customHeight="1" x14ac:dyDescent="0.25">
      <c r="A42" s="39"/>
      <c r="B42" s="92"/>
      <c r="C42" s="61"/>
      <c r="D42" s="16"/>
      <c r="E42" s="13"/>
      <c r="F42" s="62"/>
      <c r="G42" s="20"/>
      <c r="H42" s="16"/>
      <c r="I42" s="13"/>
      <c r="J42" s="40"/>
      <c r="K42" s="7"/>
    </row>
    <row r="43" spans="1:11" x14ac:dyDescent="0.25">
      <c r="A43" s="39" t="s">
        <v>25</v>
      </c>
      <c r="B43" s="91"/>
      <c r="C43" s="11"/>
      <c r="D43" s="15"/>
      <c r="E43" s="12"/>
      <c r="F43" s="59"/>
      <c r="G43" s="19"/>
      <c r="H43" s="15"/>
      <c r="I43" s="12"/>
      <c r="J43" s="36"/>
      <c r="K43" s="3"/>
    </row>
    <row r="44" spans="1:11" ht="38.25" x14ac:dyDescent="0.25">
      <c r="A44" s="39" t="s">
        <v>52</v>
      </c>
      <c r="B44" s="55" t="s">
        <v>75</v>
      </c>
      <c r="C44" s="11">
        <v>40000</v>
      </c>
      <c r="D44" s="15"/>
      <c r="E44" s="12"/>
      <c r="F44" s="59"/>
      <c r="G44" s="23"/>
      <c r="H44" s="15"/>
      <c r="I44" s="12"/>
      <c r="J44" s="36"/>
      <c r="K44" s="3"/>
    </row>
    <row r="45" spans="1:11" ht="38.25" x14ac:dyDescent="0.25">
      <c r="A45" s="39" t="s">
        <v>53</v>
      </c>
      <c r="B45" s="55" t="s">
        <v>75</v>
      </c>
      <c r="C45" s="11">
        <v>40000</v>
      </c>
      <c r="D45" s="15"/>
      <c r="E45" s="12"/>
      <c r="F45" s="59"/>
      <c r="G45" s="23"/>
      <c r="H45" s="15"/>
      <c r="I45" s="12"/>
      <c r="J45" s="36"/>
      <c r="K45" s="3"/>
    </row>
    <row r="46" spans="1:11" ht="38.25" x14ac:dyDescent="0.25">
      <c r="A46" s="39" t="s">
        <v>54</v>
      </c>
      <c r="B46" s="55" t="s">
        <v>75</v>
      </c>
      <c r="C46" s="11">
        <v>40000</v>
      </c>
      <c r="D46" s="15"/>
      <c r="E46" s="12"/>
      <c r="F46" s="59"/>
      <c r="G46" s="23"/>
      <c r="H46" s="15"/>
      <c r="I46" s="12"/>
      <c r="J46" s="36"/>
      <c r="K46" s="3"/>
    </row>
    <row r="47" spans="1:11" s="22" customFormat="1" ht="23.25" customHeight="1" x14ac:dyDescent="0.25">
      <c r="A47" s="41" t="s">
        <v>44</v>
      </c>
      <c r="B47" s="71"/>
      <c r="C47" s="72">
        <f>SUM(C4:C46)</f>
        <v>1925000</v>
      </c>
      <c r="D47" s="24"/>
      <c r="E47" s="24"/>
      <c r="F47" s="73">
        <f>SUM(F4:F46)</f>
        <v>0</v>
      </c>
      <c r="G47" s="74">
        <f>SUM(G4:G46)</f>
        <v>0</v>
      </c>
      <c r="H47" s="24"/>
      <c r="I47" s="24"/>
      <c r="J47" s="42">
        <f>SUM(J4:J46)</f>
        <v>0</v>
      </c>
      <c r="K47" s="23"/>
    </row>
    <row r="48" spans="1:11" s="6" customFormat="1" ht="6" customHeight="1" x14ac:dyDescent="0.25">
      <c r="A48" s="43"/>
      <c r="B48" s="56"/>
      <c r="C48" s="29"/>
      <c r="D48" s="51"/>
      <c r="E48" s="51"/>
      <c r="F48" s="63"/>
      <c r="G48" s="27"/>
      <c r="H48" s="51"/>
      <c r="I48" s="51"/>
      <c r="J48" s="52"/>
      <c r="K48" s="7"/>
    </row>
    <row r="49" spans="1:11" ht="51" x14ac:dyDescent="0.25">
      <c r="A49" s="39" t="s">
        <v>26</v>
      </c>
      <c r="B49" s="55" t="s">
        <v>5</v>
      </c>
      <c r="C49" s="8" t="s">
        <v>39</v>
      </c>
      <c r="D49" s="21" t="s">
        <v>66</v>
      </c>
      <c r="E49" s="21" t="s">
        <v>59</v>
      </c>
      <c r="F49" s="64" t="s">
        <v>67</v>
      </c>
      <c r="G49" s="25"/>
      <c r="H49" s="21" t="s">
        <v>66</v>
      </c>
      <c r="I49" s="21"/>
      <c r="J49" s="64" t="s">
        <v>67</v>
      </c>
      <c r="K49" s="3"/>
    </row>
    <row r="50" spans="1:11" x14ac:dyDescent="0.25">
      <c r="A50" s="37" t="s">
        <v>35</v>
      </c>
      <c r="B50" s="55" t="s">
        <v>55</v>
      </c>
      <c r="C50" s="65">
        <v>0.03</v>
      </c>
      <c r="D50" s="110">
        <v>500</v>
      </c>
      <c r="E50" s="30">
        <f>E$55*C50</f>
        <v>51</v>
      </c>
      <c r="F50" s="59">
        <f>D50*E50</f>
        <v>25500</v>
      </c>
      <c r="G50" s="58"/>
      <c r="H50" s="22"/>
      <c r="I50" s="4"/>
      <c r="J50" s="36">
        <f>E50*H50</f>
        <v>0</v>
      </c>
      <c r="K50" s="3"/>
    </row>
    <row r="51" spans="1:11" x14ac:dyDescent="0.25">
      <c r="A51" s="37" t="s">
        <v>58</v>
      </c>
      <c r="B51" s="55" t="s">
        <v>55</v>
      </c>
      <c r="C51" s="65">
        <v>0.09</v>
      </c>
      <c r="D51" s="110">
        <v>450</v>
      </c>
      <c r="E51" s="30">
        <f>E$55*C51</f>
        <v>153</v>
      </c>
      <c r="F51" s="59">
        <f t="shared" ref="F51:F54" si="0">D51*E51</f>
        <v>68850</v>
      </c>
      <c r="G51" s="58"/>
      <c r="H51" s="22"/>
      <c r="I51" s="4"/>
      <c r="J51" s="36">
        <f t="shared" ref="J51:J54" si="1">E51*H51</f>
        <v>0</v>
      </c>
      <c r="K51" s="3"/>
    </row>
    <row r="52" spans="1:11" x14ac:dyDescent="0.25">
      <c r="A52" s="37" t="s">
        <v>36</v>
      </c>
      <c r="B52" s="55" t="s">
        <v>55</v>
      </c>
      <c r="C52" s="65">
        <v>0.3</v>
      </c>
      <c r="D52" s="110">
        <v>400</v>
      </c>
      <c r="E52" s="30">
        <f>E$55*C52</f>
        <v>510</v>
      </c>
      <c r="F52" s="59">
        <f t="shared" si="0"/>
        <v>204000</v>
      </c>
      <c r="G52" s="58"/>
      <c r="H52" s="22"/>
      <c r="I52" s="4"/>
      <c r="J52" s="36">
        <f t="shared" si="1"/>
        <v>0</v>
      </c>
      <c r="K52" s="3"/>
    </row>
    <row r="53" spans="1:11" x14ac:dyDescent="0.25">
      <c r="A53" s="37" t="s">
        <v>37</v>
      </c>
      <c r="B53" s="55" t="s">
        <v>55</v>
      </c>
      <c r="C53" s="65">
        <v>0.35</v>
      </c>
      <c r="D53" s="110">
        <v>300</v>
      </c>
      <c r="E53" s="30">
        <f>E$55*C53</f>
        <v>595</v>
      </c>
      <c r="F53" s="59">
        <f t="shared" si="0"/>
        <v>178500</v>
      </c>
      <c r="G53" s="58"/>
      <c r="H53" s="22"/>
      <c r="I53" s="4"/>
      <c r="J53" s="36">
        <f t="shared" si="1"/>
        <v>0</v>
      </c>
      <c r="K53" s="3"/>
    </row>
    <row r="54" spans="1:11" x14ac:dyDescent="0.25">
      <c r="A54" s="37" t="s">
        <v>38</v>
      </c>
      <c r="B54" s="55" t="s">
        <v>55</v>
      </c>
      <c r="C54" s="65">
        <v>0.23</v>
      </c>
      <c r="D54" s="110">
        <v>200</v>
      </c>
      <c r="E54" s="30">
        <f>E$55*C54</f>
        <v>391</v>
      </c>
      <c r="F54" s="59">
        <f t="shared" si="0"/>
        <v>78200</v>
      </c>
      <c r="G54" s="58"/>
      <c r="H54" s="22"/>
      <c r="I54" s="4"/>
      <c r="J54" s="36">
        <f t="shared" si="1"/>
        <v>0</v>
      </c>
      <c r="K54" s="3"/>
    </row>
    <row r="55" spans="1:11" ht="25.5" x14ac:dyDescent="0.25">
      <c r="A55" s="46" t="s">
        <v>43</v>
      </c>
      <c r="B55" s="66"/>
      <c r="C55" s="70">
        <f>SUM(C50:C54)</f>
        <v>1</v>
      </c>
      <c r="D55" s="31"/>
      <c r="E55" s="111">
        <v>1700</v>
      </c>
      <c r="F55" s="68">
        <f>SUM(F50:F54)</f>
        <v>555050</v>
      </c>
      <c r="G55" s="69"/>
      <c r="H55" s="31"/>
      <c r="I55" s="31"/>
      <c r="J55" s="45">
        <f>SUM(J50:J54)</f>
        <v>0</v>
      </c>
      <c r="K55" s="3"/>
    </row>
    <row r="56" spans="1:11" s="6" customFormat="1" ht="6" customHeight="1" x14ac:dyDescent="0.25">
      <c r="A56" s="43"/>
      <c r="B56" s="56"/>
      <c r="C56" s="29"/>
      <c r="D56" s="51"/>
      <c r="E56" s="51"/>
      <c r="F56" s="63"/>
      <c r="G56" s="27"/>
      <c r="H56" s="51"/>
      <c r="I56" s="51"/>
      <c r="J56" s="52"/>
      <c r="K56" s="7"/>
    </row>
    <row r="57" spans="1:11" ht="24.75" customHeight="1" x14ac:dyDescent="0.25">
      <c r="A57" s="139" t="s">
        <v>41</v>
      </c>
      <c r="B57" s="140"/>
      <c r="C57" s="14"/>
      <c r="D57" s="15"/>
      <c r="E57" s="12"/>
      <c r="F57" s="59"/>
      <c r="G57" s="19"/>
      <c r="H57" s="15"/>
      <c r="I57" s="12"/>
      <c r="J57" s="36"/>
      <c r="K57" s="3"/>
    </row>
    <row r="58" spans="1:11" ht="63.75" x14ac:dyDescent="0.25">
      <c r="A58" s="39" t="s">
        <v>27</v>
      </c>
      <c r="B58" s="55" t="s">
        <v>5</v>
      </c>
      <c r="C58" s="8" t="s">
        <v>39</v>
      </c>
      <c r="D58" s="21" t="s">
        <v>66</v>
      </c>
      <c r="E58" s="21" t="s">
        <v>59</v>
      </c>
      <c r="F58" s="44" t="s">
        <v>68</v>
      </c>
      <c r="G58" s="25"/>
      <c r="H58" s="21" t="s">
        <v>66</v>
      </c>
      <c r="I58" s="21"/>
      <c r="J58" s="44" t="s">
        <v>68</v>
      </c>
      <c r="K58" s="3"/>
    </row>
    <row r="59" spans="1:11" x14ac:dyDescent="0.25">
      <c r="A59" s="37" t="s">
        <v>35</v>
      </c>
      <c r="B59" s="55" t="s">
        <v>55</v>
      </c>
      <c r="C59" s="65">
        <f>C50</f>
        <v>0.03</v>
      </c>
      <c r="D59" s="15">
        <f>D50</f>
        <v>500</v>
      </c>
      <c r="E59" s="30">
        <f>E$64*C59</f>
        <v>156</v>
      </c>
      <c r="F59" s="59">
        <f t="shared" ref="F59:F63" si="2">D59*E59</f>
        <v>78000</v>
      </c>
      <c r="G59" s="58"/>
      <c r="H59" s="26">
        <f>H50</f>
        <v>0</v>
      </c>
      <c r="I59" s="4"/>
      <c r="J59" s="36">
        <f>E59*H59</f>
        <v>0</v>
      </c>
      <c r="K59" s="3"/>
    </row>
    <row r="60" spans="1:11" x14ac:dyDescent="0.25">
      <c r="A60" s="37" t="s">
        <v>58</v>
      </c>
      <c r="B60" s="55" t="s">
        <v>55</v>
      </c>
      <c r="C60" s="65">
        <f>C51</f>
        <v>0.09</v>
      </c>
      <c r="D60" s="15">
        <f t="shared" ref="D60:D63" si="3">D51</f>
        <v>450</v>
      </c>
      <c r="E60" s="30">
        <f>E$64*C60</f>
        <v>468</v>
      </c>
      <c r="F60" s="59">
        <f t="shared" si="2"/>
        <v>210600</v>
      </c>
      <c r="G60" s="58"/>
      <c r="H60" s="26">
        <f>H51</f>
        <v>0</v>
      </c>
      <c r="I60" s="4"/>
      <c r="J60" s="36">
        <f t="shared" ref="J60:J63" si="4">E60*H60</f>
        <v>0</v>
      </c>
      <c r="K60" s="3"/>
    </row>
    <row r="61" spans="1:11" x14ac:dyDescent="0.25">
      <c r="A61" s="37" t="s">
        <v>36</v>
      </c>
      <c r="B61" s="55" t="s">
        <v>55</v>
      </c>
      <c r="C61" s="65">
        <f>C52</f>
        <v>0.3</v>
      </c>
      <c r="D61" s="15">
        <f t="shared" si="3"/>
        <v>400</v>
      </c>
      <c r="E61" s="30">
        <f>E$64*C61</f>
        <v>1560</v>
      </c>
      <c r="F61" s="59">
        <f t="shared" si="2"/>
        <v>624000</v>
      </c>
      <c r="G61" s="58"/>
      <c r="H61" s="26">
        <f>H52</f>
        <v>0</v>
      </c>
      <c r="I61" s="4"/>
      <c r="J61" s="36">
        <f t="shared" si="4"/>
        <v>0</v>
      </c>
      <c r="K61" s="3"/>
    </row>
    <row r="62" spans="1:11" x14ac:dyDescent="0.25">
      <c r="A62" s="37" t="s">
        <v>37</v>
      </c>
      <c r="B62" s="55" t="s">
        <v>55</v>
      </c>
      <c r="C62" s="65">
        <f>C53</f>
        <v>0.35</v>
      </c>
      <c r="D62" s="15">
        <f t="shared" si="3"/>
        <v>300</v>
      </c>
      <c r="E62" s="30">
        <f>E$64*C62</f>
        <v>1819.9999999999998</v>
      </c>
      <c r="F62" s="59">
        <f t="shared" si="2"/>
        <v>545999.99999999988</v>
      </c>
      <c r="G62" s="58"/>
      <c r="H62" s="26">
        <f>H53</f>
        <v>0</v>
      </c>
      <c r="I62" s="4"/>
      <c r="J62" s="36">
        <f t="shared" si="4"/>
        <v>0</v>
      </c>
      <c r="K62" s="3"/>
    </row>
    <row r="63" spans="1:11" x14ac:dyDescent="0.25">
      <c r="A63" s="37" t="s">
        <v>38</v>
      </c>
      <c r="B63" s="55" t="s">
        <v>55</v>
      </c>
      <c r="C63" s="65">
        <f>C54</f>
        <v>0.23</v>
      </c>
      <c r="D63" s="15">
        <f t="shared" si="3"/>
        <v>200</v>
      </c>
      <c r="E63" s="30">
        <f>E$64*C63</f>
        <v>1196</v>
      </c>
      <c r="F63" s="59">
        <f t="shared" si="2"/>
        <v>239200</v>
      </c>
      <c r="G63" s="58"/>
      <c r="H63" s="26">
        <f t="shared" ref="H63" si="5">H54</f>
        <v>0</v>
      </c>
      <c r="I63" s="4"/>
      <c r="J63" s="36">
        <f t="shared" si="4"/>
        <v>0</v>
      </c>
      <c r="K63" s="3"/>
    </row>
    <row r="64" spans="1:11" ht="25.5" x14ac:dyDescent="0.25">
      <c r="A64" s="46" t="s">
        <v>43</v>
      </c>
      <c r="B64" s="66"/>
      <c r="C64" s="67">
        <f>SUM(C59:C63)</f>
        <v>1</v>
      </c>
      <c r="D64" s="31"/>
      <c r="E64" s="32">
        <v>5200</v>
      </c>
      <c r="F64" s="68">
        <f>SUM(F59:F63)</f>
        <v>1697800</v>
      </c>
      <c r="G64" s="69"/>
      <c r="H64" s="31"/>
      <c r="I64" s="31"/>
      <c r="J64" s="45">
        <f>SUM(J59:J63)</f>
        <v>0</v>
      </c>
      <c r="K64" s="3"/>
    </row>
    <row r="65" spans="1:11" s="6" customFormat="1" ht="6" customHeight="1" x14ac:dyDescent="0.25">
      <c r="A65" s="43"/>
      <c r="B65" s="28"/>
      <c r="C65" s="50"/>
      <c r="D65" s="51"/>
      <c r="E65" s="51"/>
      <c r="F65" s="51"/>
      <c r="G65" s="51"/>
      <c r="H65" s="51"/>
      <c r="I65" s="51"/>
      <c r="J65" s="52"/>
      <c r="K65" s="7"/>
    </row>
    <row r="66" spans="1:11" s="34" customFormat="1" ht="23.25" customHeight="1" x14ac:dyDescent="0.25">
      <c r="A66" s="47" t="str">
        <f>A47</f>
        <v>TOTALE Forniture e Canoni</v>
      </c>
      <c r="B66" s="75"/>
      <c r="C66" s="77">
        <f>C47</f>
        <v>1925000</v>
      </c>
      <c r="F66" s="78">
        <f>F47</f>
        <v>0</v>
      </c>
      <c r="G66" s="33">
        <f>G47</f>
        <v>0</v>
      </c>
      <c r="J66" s="48">
        <f>J47</f>
        <v>0</v>
      </c>
      <c r="K66" s="35"/>
    </row>
    <row r="67" spans="1:11" s="34" customFormat="1" ht="23.25" customHeight="1" x14ac:dyDescent="0.25">
      <c r="A67" s="47" t="str">
        <f>A55</f>
        <v>TOTALE Giornate / Figura professionale, a consumo</v>
      </c>
      <c r="B67" s="75"/>
      <c r="C67" s="79"/>
      <c r="F67" s="78">
        <f>F55</f>
        <v>555050</v>
      </c>
      <c r="G67" s="35"/>
      <c r="J67" s="48">
        <f>J55</f>
        <v>0</v>
      </c>
      <c r="K67" s="35"/>
    </row>
    <row r="68" spans="1:11" s="34" customFormat="1" ht="30" x14ac:dyDescent="0.25">
      <c r="A68" s="109" t="s">
        <v>69</v>
      </c>
      <c r="B68" s="107"/>
      <c r="C68" s="141">
        <f>SUM(C66:F67)</f>
        <v>2480050</v>
      </c>
      <c r="D68" s="142"/>
      <c r="E68" s="142"/>
      <c r="F68" s="143"/>
      <c r="G68" s="144">
        <f>SUM(G66:J67)</f>
        <v>0</v>
      </c>
      <c r="H68" s="142"/>
      <c r="I68" s="142"/>
      <c r="J68" s="145"/>
      <c r="K68" s="35"/>
    </row>
    <row r="69" spans="1:11" s="34" customFormat="1" ht="6" customHeight="1" x14ac:dyDescent="0.25">
      <c r="A69" s="53"/>
      <c r="B69" s="76"/>
      <c r="C69" s="85"/>
      <c r="D69" s="83"/>
      <c r="E69" s="83"/>
      <c r="F69" s="86"/>
      <c r="G69" s="82"/>
      <c r="H69" s="83"/>
      <c r="I69" s="83"/>
      <c r="J69" s="84"/>
      <c r="K69" s="35"/>
    </row>
    <row r="70" spans="1:11" s="34" customFormat="1" ht="23.25" customHeight="1" x14ac:dyDescent="0.25">
      <c r="A70" s="47" t="str">
        <f>A64</f>
        <v>TOTALE Giornate / Figura professionale, a consumo</v>
      </c>
      <c r="B70" s="75"/>
      <c r="C70" s="79"/>
      <c r="F70" s="78">
        <f>F64</f>
        <v>1697800</v>
      </c>
      <c r="G70" s="35"/>
      <c r="J70" s="48">
        <f>J64</f>
        <v>0</v>
      </c>
      <c r="K70" s="35"/>
    </row>
    <row r="71" spans="1:11" s="34" customFormat="1" ht="30" x14ac:dyDescent="0.25">
      <c r="A71" s="109" t="s">
        <v>70</v>
      </c>
      <c r="B71" s="107"/>
      <c r="C71" s="141">
        <f>SUM(C70:F70)</f>
        <v>1697800</v>
      </c>
      <c r="D71" s="142"/>
      <c r="E71" s="142"/>
      <c r="F71" s="143"/>
      <c r="G71" s="144">
        <f>SUM(G70:J70)</f>
        <v>0</v>
      </c>
      <c r="H71" s="142"/>
      <c r="I71" s="142"/>
      <c r="J71" s="145"/>
      <c r="K71" s="35"/>
    </row>
    <row r="72" spans="1:11" x14ac:dyDescent="0.25">
      <c r="A72" s="37"/>
      <c r="B72" s="57"/>
      <c r="C72" s="9"/>
      <c r="F72" s="10"/>
      <c r="G72" s="3"/>
      <c r="J72" s="54"/>
      <c r="K72" s="3"/>
    </row>
    <row r="73" spans="1:11" ht="21.75" customHeight="1" x14ac:dyDescent="0.25">
      <c r="A73" s="106" t="s">
        <v>56</v>
      </c>
      <c r="B73" s="108"/>
      <c r="C73" s="141">
        <f>C68+C71</f>
        <v>4177850</v>
      </c>
      <c r="D73" s="142"/>
      <c r="E73" s="142"/>
      <c r="F73" s="143"/>
      <c r="G73" s="144">
        <f>G68+G71</f>
        <v>0</v>
      </c>
      <c r="H73" s="142"/>
      <c r="I73" s="142"/>
      <c r="J73" s="145"/>
      <c r="K73" s="3"/>
    </row>
    <row r="74" spans="1:11" s="6" customFormat="1" ht="6" customHeight="1" x14ac:dyDescent="0.25">
      <c r="A74" s="43"/>
      <c r="B74" s="28"/>
      <c r="C74" s="50"/>
      <c r="D74" s="51"/>
      <c r="E74" s="51"/>
      <c r="F74" s="51"/>
      <c r="G74" s="51"/>
      <c r="H74" s="51"/>
      <c r="I74" s="51"/>
      <c r="J74" s="52"/>
      <c r="K74" s="7"/>
    </row>
    <row r="75" spans="1:11" ht="33" customHeight="1" thickBot="1" x14ac:dyDescent="0.3">
      <c r="A75" s="49" t="s">
        <v>57</v>
      </c>
      <c r="B75" s="80"/>
      <c r="C75" s="148">
        <f>(C73-G73)/C73</f>
        <v>1</v>
      </c>
      <c r="D75" s="149"/>
      <c r="E75" s="149"/>
      <c r="F75" s="149"/>
      <c r="G75" s="149"/>
      <c r="H75" s="149"/>
      <c r="I75" s="149"/>
      <c r="J75" s="150"/>
      <c r="K75" s="3"/>
    </row>
    <row r="76" spans="1:11" ht="13.5" thickTop="1" x14ac:dyDescent="0.25">
      <c r="A76" s="117"/>
      <c r="B76" s="118"/>
      <c r="C76" s="118"/>
      <c r="D76" s="118"/>
      <c r="E76" s="118"/>
      <c r="F76" s="118"/>
      <c r="G76" s="118"/>
      <c r="H76" s="118"/>
      <c r="I76" s="118"/>
      <c r="J76" s="118"/>
    </row>
    <row r="77" spans="1:11" x14ac:dyDescent="0.25">
      <c r="A77" s="119" t="s">
        <v>71</v>
      </c>
      <c r="B77" s="120">
        <v>0.21</v>
      </c>
      <c r="C77" s="121"/>
      <c r="D77" s="121"/>
      <c r="E77" s="121"/>
      <c r="F77" s="121"/>
      <c r="G77" s="121"/>
      <c r="H77" s="121"/>
      <c r="I77" s="121"/>
      <c r="J77" s="122"/>
      <c r="K77" s="3"/>
    </row>
    <row r="78" spans="1:11" s="6" customFormat="1" ht="6" customHeight="1" x14ac:dyDescent="0.25">
      <c r="A78" s="123"/>
      <c r="B78" s="113"/>
      <c r="C78" s="114"/>
      <c r="D78" s="115"/>
      <c r="E78" s="115"/>
      <c r="F78" s="115"/>
      <c r="G78" s="115"/>
      <c r="H78" s="115"/>
      <c r="I78" s="115"/>
      <c r="J78" s="124"/>
      <c r="K78" s="7"/>
    </row>
    <row r="79" spans="1:11" s="34" customFormat="1" ht="23.25" customHeight="1" x14ac:dyDescent="0.25">
      <c r="A79" s="125" t="str">
        <f>A66</f>
        <v>TOTALE Forniture e Canoni</v>
      </c>
      <c r="B79" s="112"/>
      <c r="C79" s="126">
        <f>C66*(1+$B$77)</f>
        <v>2329250</v>
      </c>
      <c r="D79" s="112"/>
      <c r="E79" s="112"/>
      <c r="F79" s="126">
        <f>F66*(1+$B$77)</f>
        <v>0</v>
      </c>
      <c r="G79" s="126">
        <f>G66*(1+$B$77)</f>
        <v>0</v>
      </c>
      <c r="H79" s="112"/>
      <c r="I79" s="112"/>
      <c r="J79" s="127">
        <f>J66*(1+$B$77)</f>
        <v>0</v>
      </c>
      <c r="K79" s="35"/>
    </row>
    <row r="80" spans="1:11" s="34" customFormat="1" ht="23.25" customHeight="1" x14ac:dyDescent="0.25">
      <c r="A80" s="125" t="str">
        <f>A67</f>
        <v>TOTALE Giornate / Figura professionale, a consumo</v>
      </c>
      <c r="B80" s="112"/>
      <c r="C80" s="112"/>
      <c r="D80" s="112"/>
      <c r="E80" s="112"/>
      <c r="F80" s="126">
        <f>F67*(1+$B$77)</f>
        <v>671610.5</v>
      </c>
      <c r="G80" s="112"/>
      <c r="H80" s="112"/>
      <c r="I80" s="112"/>
      <c r="J80" s="127">
        <f>J67*(1+$B$77)</f>
        <v>0</v>
      </c>
      <c r="K80" s="35"/>
    </row>
    <row r="81" spans="1:11" s="34" customFormat="1" ht="24" x14ac:dyDescent="0.25">
      <c r="A81" s="128" t="s">
        <v>72</v>
      </c>
      <c r="B81" s="129"/>
      <c r="C81" s="151">
        <f>SUM(C79:F80)</f>
        <v>3000860.5</v>
      </c>
      <c r="D81" s="151"/>
      <c r="E81" s="151"/>
      <c r="F81" s="151"/>
      <c r="G81" s="152">
        <f>SUM(G79:J80)</f>
        <v>0</v>
      </c>
      <c r="H81" s="152"/>
      <c r="I81" s="152"/>
      <c r="J81" s="153"/>
      <c r="K81" s="35"/>
    </row>
    <row r="82" spans="1:11" s="34" customFormat="1" ht="6" customHeight="1" x14ac:dyDescent="0.25">
      <c r="A82" s="130"/>
      <c r="B82" s="131"/>
      <c r="C82" s="116"/>
      <c r="D82" s="116"/>
      <c r="E82" s="116"/>
      <c r="F82" s="116"/>
      <c r="G82" s="116"/>
      <c r="H82" s="116"/>
      <c r="I82" s="116"/>
      <c r="J82" s="132"/>
      <c r="K82" s="35"/>
    </row>
    <row r="83" spans="1:11" s="34" customFormat="1" ht="23.25" customHeight="1" x14ac:dyDescent="0.25">
      <c r="A83" s="125" t="str">
        <f>A77</f>
        <v>IVA</v>
      </c>
      <c r="B83" s="112"/>
      <c r="C83" s="112"/>
      <c r="D83" s="112"/>
      <c r="E83" s="112"/>
      <c r="F83" s="126">
        <f>F70*(1+$B$77)</f>
        <v>2054338</v>
      </c>
      <c r="G83" s="112"/>
      <c r="H83" s="112"/>
      <c r="I83" s="112"/>
      <c r="J83" s="127">
        <f>J70*(1+$B$77)</f>
        <v>0</v>
      </c>
      <c r="K83" s="35"/>
    </row>
    <row r="84" spans="1:11" s="34" customFormat="1" ht="24" x14ac:dyDescent="0.25">
      <c r="A84" s="128" t="s">
        <v>73</v>
      </c>
      <c r="B84" s="129"/>
      <c r="C84" s="151">
        <f>SUM(C83:F83)</f>
        <v>2054338</v>
      </c>
      <c r="D84" s="151"/>
      <c r="E84" s="151"/>
      <c r="F84" s="151"/>
      <c r="G84" s="152">
        <f>SUM(G83:J83)</f>
        <v>0</v>
      </c>
      <c r="H84" s="152"/>
      <c r="I84" s="152"/>
      <c r="J84" s="153"/>
      <c r="K84" s="35"/>
    </row>
    <row r="85" spans="1:11" x14ac:dyDescent="0.25">
      <c r="A85" s="133"/>
      <c r="B85" s="112"/>
      <c r="C85" s="112"/>
      <c r="D85" s="112"/>
      <c r="E85" s="112"/>
      <c r="F85" s="112"/>
      <c r="G85" s="112"/>
      <c r="H85" s="112"/>
      <c r="I85" s="112"/>
      <c r="J85" s="134"/>
      <c r="K85" s="3"/>
    </row>
    <row r="86" spans="1:11" ht="21.75" customHeight="1" x14ac:dyDescent="0.25">
      <c r="A86" s="135" t="s">
        <v>74</v>
      </c>
      <c r="B86" s="136"/>
      <c r="C86" s="146">
        <f>C81+C84</f>
        <v>5055198.5</v>
      </c>
      <c r="D86" s="146"/>
      <c r="E86" s="146"/>
      <c r="F86" s="146"/>
      <c r="G86" s="146">
        <f>G81+G84</f>
        <v>0</v>
      </c>
      <c r="H86" s="146"/>
      <c r="I86" s="146"/>
      <c r="J86" s="147"/>
      <c r="K86" s="3"/>
    </row>
    <row r="87" spans="1:1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</row>
  </sheetData>
  <mergeCells count="15">
    <mergeCell ref="C86:F86"/>
    <mergeCell ref="G86:J86"/>
    <mergeCell ref="C73:F73"/>
    <mergeCell ref="G73:J73"/>
    <mergeCell ref="C75:J75"/>
    <mergeCell ref="C81:F81"/>
    <mergeCell ref="G81:J81"/>
    <mergeCell ref="C84:F84"/>
    <mergeCell ref="G84:J84"/>
    <mergeCell ref="A2:B2"/>
    <mergeCell ref="A57:B57"/>
    <mergeCell ref="C68:F68"/>
    <mergeCell ref="G68:J68"/>
    <mergeCell ref="C71:F71"/>
    <mergeCell ref="G71:J71"/>
  </mergeCells>
  <hyperlinks>
    <hyperlink ref="A25" location="_Toc359682186" display="_Toc359682186"/>
    <hyperlink ref="A29" location="_Toc359682190" display="_Toc359682190"/>
    <hyperlink ref="A37" r:id="rId1" display="http://www.agricoltura.basilicata.it/"/>
  </hyperlinks>
  <printOptions horizontalCentered="1" gridLines="1"/>
  <pageMargins left="0.70866141732283472" right="0.70866141732283472" top="0.74803149606299213" bottom="0.74803149606299213" header="0.31496062992125984" footer="0.31496062992125984"/>
  <pageSetup paperSize="9" scale="62" fitToHeight="2" orientation="landscape" r:id="rId2"/>
  <headerFooter>
    <oddHeader>&amp;L&amp;"-,Grassetto"&amp;12Mod. 5 – Formulazione dell’Offerta Economica</oddHeader>
    <oddFooter xml:space="preserve">&amp;L&amp;F&amp;Rpag. &amp;P /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 Ing. Vincenzo</dc:creator>
  <cp:lastModifiedBy>Fiore Ing. Vincenzo</cp:lastModifiedBy>
  <cp:lastPrinted>2013-10-14T10:22:04Z</cp:lastPrinted>
  <dcterms:created xsi:type="dcterms:W3CDTF">2013-06-20T09:54:06Z</dcterms:created>
  <dcterms:modified xsi:type="dcterms:W3CDTF">2013-10-14T10:22:10Z</dcterms:modified>
</cp:coreProperties>
</file>